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üngeranfal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9" i="1"/>
  <c r="P18" i="1"/>
  <c r="B58" i="1"/>
  <c r="G44" i="1"/>
  <c r="G42" i="1"/>
  <c r="P21" i="1"/>
  <c r="J20" i="1"/>
  <c r="J19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K6" i="1"/>
  <c r="O6" i="1"/>
  <c r="G53" i="1"/>
  <c r="J6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P38" i="1"/>
  <c r="P37" i="1"/>
  <c r="P36" i="1"/>
  <c r="P35" i="1"/>
  <c r="P34" i="1"/>
  <c r="P33" i="1"/>
  <c r="P32" i="1"/>
  <c r="P30" i="1"/>
  <c r="P29" i="1"/>
  <c r="P28" i="1"/>
  <c r="P27" i="1"/>
  <c r="P26" i="1"/>
  <c r="P25" i="1"/>
  <c r="P24" i="1"/>
  <c r="P23" i="1"/>
  <c r="P22" i="1"/>
  <c r="P6" i="1"/>
  <c r="J33" i="1"/>
  <c r="J32" i="1"/>
  <c r="G45" i="1" l="1"/>
  <c r="O39" i="1"/>
  <c r="K39" i="1"/>
  <c r="L39" i="1"/>
  <c r="P39" i="1"/>
  <c r="N6" i="1" l="1"/>
  <c r="N39" i="1" s="1"/>
  <c r="M6" i="1"/>
  <c r="M39" i="1" s="1"/>
  <c r="B56" i="1" s="1"/>
  <c r="B57" i="1" s="1"/>
  <c r="J39" i="1" l="1"/>
  <c r="B55" i="1" s="1"/>
</calcChain>
</file>

<file path=xl/sharedStrings.xml><?xml version="1.0" encoding="utf-8"?>
<sst xmlns="http://schemas.openxmlformats.org/spreadsheetml/2006/main" count="82" uniqueCount="70">
  <si>
    <t>Kälber und Jungrinder unter 1/2 Jahr</t>
  </si>
  <si>
    <t>Jungvieh 1/2 bis 1 Jahr</t>
  </si>
  <si>
    <t>Jungvieh 1 bis 2 Jahre</t>
  </si>
  <si>
    <t>Ochsen, Stiere ab 2 Jahren</t>
  </si>
  <si>
    <t>Kalbinnen ab 2 Jahren</t>
  </si>
  <si>
    <t>Milchkühe ohne Nachzucht (5.000 kg Milch)</t>
  </si>
  <si>
    <t>Milchkühe ohne Nachzucht (6.000 kg Milch)</t>
  </si>
  <si>
    <t>Milchkühe ohne Nachzucht (7.000 kg Milch)</t>
  </si>
  <si>
    <t>Milchkühe ohne Nachzucht (8.000 kg Milch)</t>
  </si>
  <si>
    <t>Milchkühe ohne Nachzucht (9.000 kg Milch)</t>
  </si>
  <si>
    <t>Milchkühe ohne Nachzucht (&gt; 10.000 kg Milch)</t>
  </si>
  <si>
    <t>Mutter- und Ammenkühe (ohne Nachzucht)</t>
  </si>
  <si>
    <t>Ferkel (8 bis 32 kg Lebendgewicht)</t>
  </si>
  <si>
    <t>Lämmer (bis 1/2 Jahr)</t>
  </si>
  <si>
    <t>Jungschafe, Schafe (ab 1/2 Jahr bis 1,5 Jahre) und Mutterschafe</t>
  </si>
  <si>
    <t>Kitze (bis 1/2 Jahr)</t>
  </si>
  <si>
    <t>Jungziegen, Ziegen (ab 1/2 Jahr bis 1,5 Jahre) und Mutterziegen</t>
  </si>
  <si>
    <t xml:space="preserve">Gülle (pumpfähig) </t>
  </si>
  <si>
    <t>Trockenkot</t>
  </si>
  <si>
    <t>Küken und Junghennen für Legezwecke bis 1/2 Jahr</t>
  </si>
  <si>
    <t>Legehennen und Hähne</t>
  </si>
  <si>
    <t>Mastküken und Jungmasthühner</t>
  </si>
  <si>
    <t>Zwerghühner und Wachteln (ausgewachsen)</t>
  </si>
  <si>
    <t>Gänse</t>
  </si>
  <si>
    <t>Enten</t>
  </si>
  <si>
    <t>Truthühner</t>
  </si>
  <si>
    <t>Tierart</t>
  </si>
  <si>
    <t>Entmistungssysteme</t>
  </si>
  <si>
    <t>Anfall in m³ je Stallplatz und 6 Monate</t>
  </si>
  <si>
    <t>Gülle</t>
  </si>
  <si>
    <t>System Mist-Jauche</t>
  </si>
  <si>
    <t>Stallmist</t>
  </si>
  <si>
    <t>Jauche</t>
  </si>
  <si>
    <t>Tiefstallmist</t>
  </si>
  <si>
    <t>Wirtschaftsdüngeranfallsmengen bei verschiedenen Entmistungssystemen gemäß NAPV</t>
  </si>
  <si>
    <t>Anfall in m³ je 6 Monate</t>
  </si>
  <si>
    <t>mm</t>
  </si>
  <si>
    <t>m²</t>
  </si>
  <si>
    <t>Fläche von planbefestigten Ausläufen und Warteräumen</t>
  </si>
  <si>
    <t xml:space="preserve">mittlerer Jahresniederschlag </t>
  </si>
  <si>
    <t>Lagerraum gemäß NAPV [m³]</t>
  </si>
  <si>
    <t>Kleinpferde (Endgewicht &lt; 300 kg) &gt; 3 Jahre inkl. Fohlen bis 1/2 Jahr</t>
  </si>
  <si>
    <t>Kleinpferde (Endgewicht &gt; 300 kg) 1/2 bis 3 Jahre</t>
  </si>
  <si>
    <t>Kleinpferde (Endgewicht &gt; 300 kg) &gt; 3 Jahre inkl. Fohlen bis 1/2 Jahr</t>
  </si>
  <si>
    <t>Pferde (Endgewicht &gt; 500 kg) 1/2 bis 3 Jahre</t>
  </si>
  <si>
    <t>Pferde (Endgewicht &gt; 500 kg) &gt; 3 Jahre inkl. Fohlen bis 1/2 Jahr</t>
  </si>
  <si>
    <t>Kleinpferde (Endgewicht &lt; 300 kg) 1/2 bis 3 Jahre</t>
  </si>
  <si>
    <t>Mastschweine und Jungsauen (ab 32 kg LG bis Mastende/Belegung)</t>
  </si>
  <si>
    <t>Zuchtschweine (ab Belegung) inkl. Ferkel bis 8 kg und Zuchteber</t>
  </si>
  <si>
    <t>nicht überdachte Festmistlagerfläche</t>
  </si>
  <si>
    <t>m</t>
  </si>
  <si>
    <r>
      <t>durchschnittliche Stapelhöhe</t>
    </r>
    <r>
      <rPr>
        <sz val="10"/>
        <color theme="1"/>
        <rFont val="Arial"/>
        <family val="2"/>
      </rPr>
      <t xml:space="preserve"> (in der Regel 2 m)</t>
    </r>
  </si>
  <si>
    <t>Reinigungswasser</t>
  </si>
  <si>
    <t>Sickersäfte aus Silieranlagen</t>
  </si>
  <si>
    <t>Hausabwässer</t>
  </si>
  <si>
    <t>Abwässer aus Milchlagerraum oder Melkstand</t>
  </si>
  <si>
    <t>zusätzliche Kapazität aufgrund verlängerter Lagerdauer bei besonderen Fruchtfolgen</t>
  </si>
  <si>
    <t>zusätzlicher Lagerraum aufgrund Niederschlagswässer [m³]</t>
  </si>
  <si>
    <t>evtl. zusätzlicher betriebsspezifischer Lagerraum  [m³]</t>
  </si>
  <si>
    <t>sonstige betriebsspezifische Wässer</t>
  </si>
  <si>
    <t>Stallplätze
Gülle</t>
  </si>
  <si>
    <t>Stallplätze
Mist/Jauche</t>
  </si>
  <si>
    <t>Stallplätze
Tiefstreu</t>
  </si>
  <si>
    <t>Stallplätze
Tiefstreu mit Auslauf</t>
  </si>
  <si>
    <t>Güllelagerraum</t>
  </si>
  <si>
    <t>Festmistraum</t>
  </si>
  <si>
    <t>m³</t>
  </si>
  <si>
    <t>Festmistfläche</t>
  </si>
  <si>
    <t xml:space="preserve">m </t>
  </si>
  <si>
    <t>Stapelhöhe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</si>
</sst>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0" tint="-0.49998474074526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8" fillId="10" borderId="0" xfId="0" applyFont="1" applyFill="1"/>
    <xf numFmtId="0" fontId="0" fillId="12" borderId="0" xfId="0" applyFill="1" applyAlignment="1">
      <alignment horizontal="center"/>
    </xf>
    <xf numFmtId="0" fontId="0" fillId="12" borderId="0" xfId="0" applyFill="1"/>
    <xf numFmtId="0" fontId="0" fillId="10" borderId="0" xfId="0" applyFill="1" applyAlignment="1">
      <alignment horizontal="center"/>
    </xf>
    <xf numFmtId="0" fontId="0" fillId="10" borderId="26" xfId="0" applyFill="1" applyBorder="1"/>
    <xf numFmtId="0" fontId="3" fillId="12" borderId="0" xfId="0" applyFont="1" applyFill="1"/>
    <xf numFmtId="165" fontId="3" fillId="6" borderId="19" xfId="0" applyNumberFormat="1" applyFont="1" applyFill="1" applyBorder="1" applyAlignment="1">
      <alignment horizontal="center"/>
    </xf>
    <xf numFmtId="165" fontId="0" fillId="10" borderId="0" xfId="0" applyNumberFormat="1" applyFont="1" applyFill="1" applyBorder="1" applyAlignment="1">
      <alignment horizontal="center"/>
    </xf>
    <xf numFmtId="165" fontId="0" fillId="10" borderId="19" xfId="0" applyNumberFormat="1" applyFont="1" applyFill="1" applyBorder="1" applyAlignment="1">
      <alignment horizontal="center"/>
    </xf>
    <xf numFmtId="0" fontId="7" fillId="10" borderId="12" xfId="0" applyFont="1" applyFill="1" applyBorder="1" applyAlignment="1"/>
    <xf numFmtId="0" fontId="7" fillId="10" borderId="0" xfId="0" applyFont="1" applyFill="1" applyBorder="1" applyAlignment="1"/>
    <xf numFmtId="0" fontId="7" fillId="10" borderId="9" xfId="0" applyFont="1" applyFill="1" applyBorder="1" applyAlignment="1"/>
    <xf numFmtId="0" fontId="7" fillId="10" borderId="11" xfId="0" applyFont="1" applyFill="1" applyBorder="1" applyAlignment="1"/>
    <xf numFmtId="0" fontId="7" fillId="10" borderId="8" xfId="0" applyFont="1" applyFill="1" applyBorder="1" applyAlignment="1"/>
    <xf numFmtId="0" fontId="7" fillId="10" borderId="2" xfId="0" applyFont="1" applyFill="1" applyBorder="1" applyAlignment="1"/>
    <xf numFmtId="0" fontId="2" fillId="5" borderId="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left"/>
    </xf>
    <xf numFmtId="0" fontId="0" fillId="10" borderId="0" xfId="0" applyFill="1" applyBorder="1"/>
    <xf numFmtId="0" fontId="0" fillId="9" borderId="18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5" borderId="0" xfId="0" applyFill="1" applyBorder="1" applyAlignment="1"/>
    <xf numFmtId="0" fontId="0" fillId="5" borderId="23" xfId="0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/>
    </xf>
    <xf numFmtId="0" fontId="1" fillId="2" borderId="25" xfId="0" applyFont="1" applyFill="1" applyBorder="1" applyAlignment="1">
      <alignment vertical="center" wrapText="1"/>
    </xf>
    <xf numFmtId="2" fontId="4" fillId="3" borderId="27" xfId="0" applyNumberFormat="1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/>
    </xf>
    <xf numFmtId="165" fontId="3" fillId="6" borderId="33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0" fontId="1" fillId="4" borderId="22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0" fillId="10" borderId="24" xfId="0" applyFill="1" applyBorder="1" applyAlignment="1">
      <alignment horizontal="left"/>
    </xf>
    <xf numFmtId="0" fontId="0" fillId="10" borderId="15" xfId="0" applyFill="1" applyBorder="1"/>
    <xf numFmtId="0" fontId="9" fillId="5" borderId="23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165" fontId="7" fillId="11" borderId="13" xfId="0" applyNumberFormat="1" applyFont="1" applyFill="1" applyBorder="1" applyAlignment="1">
      <alignment horizontal="center"/>
    </xf>
    <xf numFmtId="165" fontId="9" fillId="8" borderId="13" xfId="0" applyNumberFormat="1" applyFont="1" applyFill="1" applyBorder="1" applyAlignment="1">
      <alignment horizontal="center"/>
    </xf>
    <xf numFmtId="165" fontId="9" fillId="8" borderId="27" xfId="0" applyNumberFormat="1" applyFont="1" applyFill="1" applyBorder="1" applyAlignment="1">
      <alignment horizontal="center"/>
    </xf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>
      <alignment horizontal="right"/>
    </xf>
    <xf numFmtId="165" fontId="11" fillId="6" borderId="32" xfId="0" applyNumberFormat="1" applyFont="1" applyFill="1" applyBorder="1"/>
    <xf numFmtId="0" fontId="11" fillId="6" borderId="7" xfId="0" applyFont="1" applyFill="1" applyBorder="1"/>
    <xf numFmtId="165" fontId="10" fillId="12" borderId="0" xfId="0" applyNumberFormat="1" applyFont="1" applyFill="1" applyBorder="1"/>
    <xf numFmtId="0" fontId="10" fillId="12" borderId="11" xfId="0" applyFont="1" applyFill="1" applyBorder="1" applyAlignment="1">
      <alignment horizontal="right"/>
    </xf>
    <xf numFmtId="165" fontId="10" fillId="12" borderId="8" xfId="0" applyNumberFormat="1" applyFont="1" applyFill="1" applyBorder="1"/>
    <xf numFmtId="0" fontId="10" fillId="12" borderId="2" xfId="0" applyFont="1" applyFill="1" applyBorder="1"/>
    <xf numFmtId="0" fontId="11" fillId="6" borderId="10" xfId="0" applyFont="1" applyFill="1" applyBorder="1" applyAlignment="1">
      <alignment horizontal="right"/>
    </xf>
    <xf numFmtId="0" fontId="11" fillId="12" borderId="10" xfId="0" applyFont="1" applyFill="1" applyBorder="1" applyAlignment="1">
      <alignment horizontal="right"/>
    </xf>
    <xf numFmtId="165" fontId="11" fillId="12" borderId="32" xfId="0" applyNumberFormat="1" applyFont="1" applyFill="1" applyBorder="1"/>
    <xf numFmtId="0" fontId="11" fillId="12" borderId="7" xfId="0" applyFont="1" applyFill="1" applyBorder="1"/>
    <xf numFmtId="0" fontId="10" fillId="12" borderId="12" xfId="0" applyFont="1" applyFill="1" applyBorder="1" applyAlignment="1">
      <alignment horizontal="right"/>
    </xf>
    <xf numFmtId="0" fontId="10" fillId="12" borderId="9" xfId="0" applyFont="1" applyFill="1" applyBorder="1"/>
    <xf numFmtId="0" fontId="7" fillId="10" borderId="31" xfId="0" applyFont="1" applyFill="1" applyBorder="1" applyAlignment="1"/>
    <xf numFmtId="0" fontId="7" fillId="10" borderId="20" xfId="0" applyFont="1" applyFill="1" applyBorder="1" applyAlignment="1"/>
    <xf numFmtId="0" fontId="7" fillId="10" borderId="30" xfId="0" applyFont="1" applyFill="1" applyBorder="1" applyAlignment="1"/>
    <xf numFmtId="0" fontId="7" fillId="10" borderId="28" xfId="0" applyFont="1" applyFill="1" applyBorder="1" applyAlignment="1"/>
    <xf numFmtId="0" fontId="7" fillId="10" borderId="21" xfId="0" applyFont="1" applyFill="1" applyBorder="1" applyAlignment="1"/>
    <xf numFmtId="0" fontId="7" fillId="10" borderId="29" xfId="0" applyFont="1" applyFill="1" applyBorder="1" applyAlignment="1"/>
    <xf numFmtId="165" fontId="0" fillId="10" borderId="34" xfId="0" applyNumberFormat="1" applyFont="1" applyFill="1" applyBorder="1" applyAlignment="1">
      <alignment horizontal="center"/>
    </xf>
    <xf numFmtId="165" fontId="0" fillId="10" borderId="35" xfId="0" applyNumberFormat="1" applyFont="1" applyFill="1" applyBorder="1" applyAlignment="1">
      <alignment horizontal="center"/>
    </xf>
    <xf numFmtId="165" fontId="0" fillId="10" borderId="36" xfId="0" applyNumberFormat="1" applyFont="1" applyFill="1" applyBorder="1" applyAlignment="1">
      <alignment horizontal="center"/>
    </xf>
    <xf numFmtId="0" fontId="1" fillId="3" borderId="2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164" fontId="4" fillId="4" borderId="2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left" vertical="center"/>
    </xf>
    <xf numFmtId="0" fontId="5" fillId="10" borderId="13" xfId="0" applyFont="1" applyFill="1" applyBorder="1" applyAlignment="1">
      <alignment horizontal="left" vertical="center"/>
    </xf>
    <xf numFmtId="0" fontId="5" fillId="10" borderId="14" xfId="0" applyFont="1" applyFill="1" applyBorder="1" applyAlignment="1">
      <alignment horizontal="left" vertical="center"/>
    </xf>
    <xf numFmtId="0" fontId="5" fillId="10" borderId="27" xfId="0" applyFont="1" applyFill="1" applyBorder="1" applyAlignment="1">
      <alignment horizontal="left" vertical="center"/>
    </xf>
    <xf numFmtId="0" fontId="3" fillId="10" borderId="22" xfId="0" applyFont="1" applyFill="1" applyBorder="1" applyAlignment="1">
      <alignment horizontal="left"/>
    </xf>
    <xf numFmtId="0" fontId="3" fillId="10" borderId="23" xfId="0" applyFont="1" applyFill="1" applyBorder="1" applyAlignment="1">
      <alignment horizontal="left"/>
    </xf>
    <xf numFmtId="0" fontId="1" fillId="4" borderId="14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/>
    </xf>
    <xf numFmtId="0" fontId="0" fillId="9" borderId="38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zoomScaleNormal="100" workbookViewId="0">
      <selection activeCell="B12" sqref="B12"/>
    </sheetView>
  </sheetViews>
  <sheetFormatPr baseColWidth="10" defaultColWidth="9.140625" defaultRowHeight="15" x14ac:dyDescent="0.25"/>
  <cols>
    <col min="1" max="1" width="42.7109375" customWidth="1"/>
    <col min="2" max="2" width="8.28515625" customWidth="1"/>
    <col min="3" max="3" width="10.28515625" customWidth="1"/>
    <col min="5" max="5" width="9.42578125" customWidth="1"/>
    <col min="6" max="9" width="11.140625" customWidth="1"/>
    <col min="10" max="11" width="13" customWidth="1"/>
    <col min="12" max="12" width="12.7109375" customWidth="1"/>
    <col min="13" max="13" width="14" customWidth="1"/>
    <col min="14" max="15" width="12.85546875" customWidth="1"/>
    <col min="16" max="16" width="12.28515625" customWidth="1"/>
  </cols>
  <sheetData>
    <row r="1" spans="1:16" ht="15.75" thickBot="1" x14ac:dyDescent="0.3">
      <c r="A1" s="82" t="s">
        <v>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118"/>
    </row>
    <row r="2" spans="1:16" ht="15" customHeight="1" x14ac:dyDescent="0.25">
      <c r="A2" s="84" t="s">
        <v>26</v>
      </c>
      <c r="B2" s="86" t="s">
        <v>27</v>
      </c>
      <c r="C2" s="93"/>
      <c r="D2" s="93"/>
      <c r="E2" s="88"/>
      <c r="F2" s="94" t="s">
        <v>60</v>
      </c>
      <c r="G2" s="94" t="s">
        <v>61</v>
      </c>
      <c r="H2" s="94" t="s">
        <v>63</v>
      </c>
      <c r="I2" s="94" t="s">
        <v>62</v>
      </c>
      <c r="J2" s="85" t="s">
        <v>27</v>
      </c>
      <c r="K2" s="107"/>
      <c r="L2" s="107"/>
      <c r="M2" s="107"/>
      <c r="N2" s="107"/>
      <c r="O2" s="107"/>
      <c r="P2" s="87"/>
    </row>
    <row r="3" spans="1:16" ht="15" customHeight="1" thickBot="1" x14ac:dyDescent="0.3">
      <c r="A3" s="84"/>
      <c r="B3" s="89" t="s">
        <v>28</v>
      </c>
      <c r="C3" s="90"/>
      <c r="D3" s="90"/>
      <c r="E3" s="91"/>
      <c r="F3" s="95"/>
      <c r="G3" s="95"/>
      <c r="H3" s="95"/>
      <c r="I3" s="95"/>
      <c r="J3" s="89" t="s">
        <v>35</v>
      </c>
      <c r="K3" s="90"/>
      <c r="L3" s="90"/>
      <c r="M3" s="90"/>
      <c r="N3" s="90"/>
      <c r="O3" s="90"/>
      <c r="P3" s="91"/>
    </row>
    <row r="4" spans="1:16" ht="15.75" customHeight="1" x14ac:dyDescent="0.25">
      <c r="A4" s="84"/>
      <c r="B4" s="85" t="s">
        <v>29</v>
      </c>
      <c r="C4" s="85" t="s">
        <v>30</v>
      </c>
      <c r="D4" s="87"/>
      <c r="E4" s="87" t="s">
        <v>33</v>
      </c>
      <c r="F4" s="95"/>
      <c r="G4" s="95"/>
      <c r="H4" s="95"/>
      <c r="I4" s="95"/>
      <c r="J4" s="85" t="s">
        <v>29</v>
      </c>
      <c r="K4" s="85" t="s">
        <v>29</v>
      </c>
      <c r="L4" s="96" t="s">
        <v>29</v>
      </c>
      <c r="M4" s="85" t="s">
        <v>30</v>
      </c>
      <c r="N4" s="87"/>
      <c r="O4" s="96" t="s">
        <v>33</v>
      </c>
      <c r="P4" s="96" t="s">
        <v>33</v>
      </c>
    </row>
    <row r="5" spans="1:16" ht="15.75" customHeight="1" thickBot="1" x14ac:dyDescent="0.3">
      <c r="A5" s="84"/>
      <c r="B5" s="86"/>
      <c r="C5" s="2" t="s">
        <v>31</v>
      </c>
      <c r="D5" s="3" t="s">
        <v>32</v>
      </c>
      <c r="E5" s="88"/>
      <c r="F5" s="95"/>
      <c r="G5" s="95"/>
      <c r="H5" s="95"/>
      <c r="I5" s="95"/>
      <c r="J5" s="92"/>
      <c r="K5" s="92"/>
      <c r="L5" s="97"/>
      <c r="M5" s="2" t="s">
        <v>31</v>
      </c>
      <c r="N5" s="3" t="s">
        <v>32</v>
      </c>
      <c r="O5" s="97"/>
      <c r="P5" s="97"/>
    </row>
    <row r="6" spans="1:16" x14ac:dyDescent="0.25">
      <c r="A6" s="39" t="s">
        <v>0</v>
      </c>
      <c r="B6" s="40">
        <v>1.3</v>
      </c>
      <c r="C6" s="40">
        <v>0.8</v>
      </c>
      <c r="D6" s="40">
        <v>0.7</v>
      </c>
      <c r="E6" s="40">
        <v>1.7</v>
      </c>
      <c r="F6" s="41">
        <v>0</v>
      </c>
      <c r="G6" s="41">
        <v>0</v>
      </c>
      <c r="H6" s="41">
        <v>0</v>
      </c>
      <c r="I6" s="41">
        <v>0</v>
      </c>
      <c r="J6" s="31">
        <f>F6*B6</f>
        <v>0</v>
      </c>
      <c r="K6" s="31">
        <f>H6*B6*60/100</f>
        <v>0</v>
      </c>
      <c r="L6" s="31">
        <f>I6*B6*50/100</f>
        <v>0</v>
      </c>
      <c r="M6" s="7">
        <f>G6*C6</f>
        <v>0</v>
      </c>
      <c r="N6" s="7">
        <f>G6*D6</f>
        <v>0</v>
      </c>
      <c r="O6" s="31">
        <f>H6*E6*40/100</f>
        <v>0</v>
      </c>
      <c r="P6" s="119">
        <f>I6*E6*50/100</f>
        <v>0</v>
      </c>
    </row>
    <row r="7" spans="1:16" x14ac:dyDescent="0.25">
      <c r="A7" s="42" t="s">
        <v>1</v>
      </c>
      <c r="B7" s="35">
        <v>3.4</v>
      </c>
      <c r="C7" s="35">
        <v>1.8</v>
      </c>
      <c r="D7" s="35">
        <v>1.7</v>
      </c>
      <c r="E7" s="35">
        <v>3.9</v>
      </c>
      <c r="F7" s="36">
        <v>0</v>
      </c>
      <c r="G7" s="36">
        <v>0</v>
      </c>
      <c r="H7" s="36">
        <v>0</v>
      </c>
      <c r="I7" s="36">
        <v>0</v>
      </c>
      <c r="J7" s="31">
        <f t="shared" ref="J7:J20" si="0">F7*B7</f>
        <v>0</v>
      </c>
      <c r="K7" s="31">
        <f t="shared" ref="K7:K17" si="1">H7*B7*60/100</f>
        <v>0</v>
      </c>
      <c r="L7" s="31">
        <f t="shared" ref="L7:L17" si="2">I7*B7*50/100</f>
        <v>0</v>
      </c>
      <c r="M7" s="5">
        <f t="shared" ref="M7:M20" si="3">G7*C7</f>
        <v>0</v>
      </c>
      <c r="N7" s="5">
        <f t="shared" ref="N7:N20" si="4">G7*D7</f>
        <v>0</v>
      </c>
      <c r="O7" s="5">
        <f t="shared" ref="O7:O17" si="5">H7*E7*40/100</f>
        <v>0</v>
      </c>
      <c r="P7" s="9">
        <f t="shared" ref="P7:P17" si="6">I7*E7*50/100</f>
        <v>0</v>
      </c>
    </row>
    <row r="8" spans="1:16" x14ac:dyDescent="0.25">
      <c r="A8" s="42" t="s">
        <v>2</v>
      </c>
      <c r="B8" s="35">
        <v>5.8</v>
      </c>
      <c r="C8" s="35">
        <v>3</v>
      </c>
      <c r="D8" s="35">
        <v>2.9</v>
      </c>
      <c r="E8" s="35">
        <v>6.2</v>
      </c>
      <c r="F8" s="36">
        <v>0</v>
      </c>
      <c r="G8" s="36">
        <v>0</v>
      </c>
      <c r="H8" s="36">
        <v>0</v>
      </c>
      <c r="I8" s="36">
        <v>0</v>
      </c>
      <c r="J8" s="31">
        <f t="shared" si="0"/>
        <v>0</v>
      </c>
      <c r="K8" s="31">
        <f t="shared" si="1"/>
        <v>0</v>
      </c>
      <c r="L8" s="31">
        <f t="shared" si="2"/>
        <v>0</v>
      </c>
      <c r="M8" s="5">
        <f t="shared" si="3"/>
        <v>0</v>
      </c>
      <c r="N8" s="5">
        <f t="shared" si="4"/>
        <v>0</v>
      </c>
      <c r="O8" s="5">
        <f t="shared" si="5"/>
        <v>0</v>
      </c>
      <c r="P8" s="9">
        <f t="shared" si="6"/>
        <v>0</v>
      </c>
    </row>
    <row r="9" spans="1:16" x14ac:dyDescent="0.25">
      <c r="A9" s="42" t="s">
        <v>3</v>
      </c>
      <c r="B9" s="35">
        <v>7.1</v>
      </c>
      <c r="C9" s="35">
        <v>3.5</v>
      </c>
      <c r="D9" s="35">
        <v>3.5</v>
      </c>
      <c r="E9" s="35">
        <v>7.7</v>
      </c>
      <c r="F9" s="36">
        <v>0</v>
      </c>
      <c r="G9" s="36">
        <v>0</v>
      </c>
      <c r="H9" s="36">
        <v>0</v>
      </c>
      <c r="I9" s="36">
        <v>0</v>
      </c>
      <c r="J9" s="31">
        <f t="shared" si="0"/>
        <v>0</v>
      </c>
      <c r="K9" s="31">
        <f t="shared" si="1"/>
        <v>0</v>
      </c>
      <c r="L9" s="31">
        <f t="shared" si="2"/>
        <v>0</v>
      </c>
      <c r="M9" s="5">
        <f t="shared" si="3"/>
        <v>0</v>
      </c>
      <c r="N9" s="5">
        <f t="shared" si="4"/>
        <v>0</v>
      </c>
      <c r="O9" s="5">
        <f t="shared" si="5"/>
        <v>0</v>
      </c>
      <c r="P9" s="9">
        <f t="shared" si="6"/>
        <v>0</v>
      </c>
    </row>
    <row r="10" spans="1:16" x14ac:dyDescent="0.25">
      <c r="A10" s="42" t="s">
        <v>4</v>
      </c>
      <c r="B10" s="35">
        <v>7.7</v>
      </c>
      <c r="C10" s="35">
        <v>3.8</v>
      </c>
      <c r="D10" s="35">
        <v>3.8</v>
      </c>
      <c r="E10" s="35">
        <v>8.1999999999999993</v>
      </c>
      <c r="F10" s="36">
        <v>0</v>
      </c>
      <c r="G10" s="36">
        <v>0</v>
      </c>
      <c r="H10" s="36">
        <v>0</v>
      </c>
      <c r="I10" s="36">
        <v>0</v>
      </c>
      <c r="J10" s="31">
        <f t="shared" si="0"/>
        <v>0</v>
      </c>
      <c r="K10" s="31">
        <f t="shared" si="1"/>
        <v>0</v>
      </c>
      <c r="L10" s="31">
        <f t="shared" si="2"/>
        <v>0</v>
      </c>
      <c r="M10" s="5">
        <f t="shared" si="3"/>
        <v>0</v>
      </c>
      <c r="N10" s="5">
        <f t="shared" si="4"/>
        <v>0</v>
      </c>
      <c r="O10" s="5">
        <f t="shared" si="5"/>
        <v>0</v>
      </c>
      <c r="P10" s="9">
        <f t="shared" si="6"/>
        <v>0</v>
      </c>
    </row>
    <row r="11" spans="1:16" x14ac:dyDescent="0.25">
      <c r="A11" s="42" t="s">
        <v>5</v>
      </c>
      <c r="B11" s="35">
        <v>11.5</v>
      </c>
      <c r="C11" s="35">
        <v>7.4</v>
      </c>
      <c r="D11" s="35">
        <v>3.8</v>
      </c>
      <c r="E11" s="35">
        <v>11.9</v>
      </c>
      <c r="F11" s="36">
        <v>0</v>
      </c>
      <c r="G11" s="36">
        <v>0</v>
      </c>
      <c r="H11" s="36">
        <v>0</v>
      </c>
      <c r="I11" s="36">
        <v>0</v>
      </c>
      <c r="J11" s="31">
        <f t="shared" si="0"/>
        <v>0</v>
      </c>
      <c r="K11" s="31">
        <f t="shared" si="1"/>
        <v>0</v>
      </c>
      <c r="L11" s="31">
        <f t="shared" si="2"/>
        <v>0</v>
      </c>
      <c r="M11" s="5">
        <f t="shared" si="3"/>
        <v>0</v>
      </c>
      <c r="N11" s="5">
        <f t="shared" si="4"/>
        <v>0</v>
      </c>
      <c r="O11" s="5">
        <f t="shared" si="5"/>
        <v>0</v>
      </c>
      <c r="P11" s="9">
        <f t="shared" si="6"/>
        <v>0</v>
      </c>
    </row>
    <row r="12" spans="1:16" x14ac:dyDescent="0.25">
      <c r="A12" s="42" t="s">
        <v>6</v>
      </c>
      <c r="B12" s="35">
        <v>11.8</v>
      </c>
      <c r="C12" s="35">
        <v>7.6</v>
      </c>
      <c r="D12" s="35">
        <v>3.9</v>
      </c>
      <c r="E12" s="35">
        <v>12.1</v>
      </c>
      <c r="F12" s="36">
        <v>0</v>
      </c>
      <c r="G12" s="36">
        <v>0</v>
      </c>
      <c r="H12" s="36">
        <v>0</v>
      </c>
      <c r="I12" s="36">
        <v>0</v>
      </c>
      <c r="J12" s="31">
        <f t="shared" si="0"/>
        <v>0</v>
      </c>
      <c r="K12" s="31">
        <f t="shared" si="1"/>
        <v>0</v>
      </c>
      <c r="L12" s="31">
        <f t="shared" si="2"/>
        <v>0</v>
      </c>
      <c r="M12" s="5">
        <f t="shared" si="3"/>
        <v>0</v>
      </c>
      <c r="N12" s="5">
        <f t="shared" si="4"/>
        <v>0</v>
      </c>
      <c r="O12" s="5">
        <f t="shared" si="5"/>
        <v>0</v>
      </c>
      <c r="P12" s="9">
        <f t="shared" si="6"/>
        <v>0</v>
      </c>
    </row>
    <row r="13" spans="1:16" x14ac:dyDescent="0.25">
      <c r="A13" s="42" t="s">
        <v>7</v>
      </c>
      <c r="B13" s="35">
        <v>11.7</v>
      </c>
      <c r="C13" s="35">
        <v>7.5</v>
      </c>
      <c r="D13" s="35">
        <v>3.9</v>
      </c>
      <c r="E13" s="35">
        <v>12</v>
      </c>
      <c r="F13" s="36">
        <v>0</v>
      </c>
      <c r="G13" s="36">
        <v>0</v>
      </c>
      <c r="H13" s="36">
        <v>0</v>
      </c>
      <c r="I13" s="36">
        <v>0</v>
      </c>
      <c r="J13" s="31">
        <f t="shared" si="0"/>
        <v>0</v>
      </c>
      <c r="K13" s="31">
        <f t="shared" si="1"/>
        <v>0</v>
      </c>
      <c r="L13" s="31">
        <f t="shared" si="2"/>
        <v>0</v>
      </c>
      <c r="M13" s="5">
        <f t="shared" si="3"/>
        <v>0</v>
      </c>
      <c r="N13" s="5">
        <f t="shared" si="4"/>
        <v>0</v>
      </c>
      <c r="O13" s="5">
        <f t="shared" si="5"/>
        <v>0</v>
      </c>
      <c r="P13" s="9">
        <f t="shared" si="6"/>
        <v>0</v>
      </c>
    </row>
    <row r="14" spans="1:16" x14ac:dyDescent="0.25">
      <c r="A14" s="42" t="s">
        <v>8</v>
      </c>
      <c r="B14" s="35">
        <v>12</v>
      </c>
      <c r="C14" s="35">
        <v>7.6</v>
      </c>
      <c r="D14" s="35">
        <v>4</v>
      </c>
      <c r="E14" s="35">
        <v>12.3</v>
      </c>
      <c r="F14" s="36">
        <v>0</v>
      </c>
      <c r="G14" s="36">
        <v>0</v>
      </c>
      <c r="H14" s="36">
        <v>0</v>
      </c>
      <c r="I14" s="36">
        <v>0</v>
      </c>
      <c r="J14" s="31">
        <f t="shared" si="0"/>
        <v>0</v>
      </c>
      <c r="K14" s="31">
        <f t="shared" si="1"/>
        <v>0</v>
      </c>
      <c r="L14" s="31">
        <f t="shared" si="2"/>
        <v>0</v>
      </c>
      <c r="M14" s="5">
        <f t="shared" si="3"/>
        <v>0</v>
      </c>
      <c r="N14" s="5">
        <f t="shared" si="4"/>
        <v>0</v>
      </c>
      <c r="O14" s="5">
        <f t="shared" si="5"/>
        <v>0</v>
      </c>
      <c r="P14" s="9">
        <f t="shared" si="6"/>
        <v>0</v>
      </c>
    </row>
    <row r="15" spans="1:16" x14ac:dyDescent="0.25">
      <c r="A15" s="42" t="s">
        <v>9</v>
      </c>
      <c r="B15" s="35">
        <v>12.3</v>
      </c>
      <c r="C15" s="35">
        <v>7.9</v>
      </c>
      <c r="D15" s="35">
        <v>4.0999999999999996</v>
      </c>
      <c r="E15" s="35">
        <v>12.6</v>
      </c>
      <c r="F15" s="36">
        <v>0</v>
      </c>
      <c r="G15" s="36">
        <v>0</v>
      </c>
      <c r="H15" s="36">
        <v>0</v>
      </c>
      <c r="I15" s="36">
        <v>0</v>
      </c>
      <c r="J15" s="31">
        <f t="shared" si="0"/>
        <v>0</v>
      </c>
      <c r="K15" s="31">
        <f t="shared" si="1"/>
        <v>0</v>
      </c>
      <c r="L15" s="31">
        <f t="shared" si="2"/>
        <v>0</v>
      </c>
      <c r="M15" s="5">
        <f t="shared" si="3"/>
        <v>0</v>
      </c>
      <c r="N15" s="5">
        <f t="shared" si="4"/>
        <v>0</v>
      </c>
      <c r="O15" s="5">
        <f t="shared" si="5"/>
        <v>0</v>
      </c>
      <c r="P15" s="9">
        <f t="shared" si="6"/>
        <v>0</v>
      </c>
    </row>
    <row r="16" spans="1:16" x14ac:dyDescent="0.25">
      <c r="A16" s="42" t="s">
        <v>10</v>
      </c>
      <c r="B16" s="35">
        <v>12.7</v>
      </c>
      <c r="C16" s="35">
        <v>8.1</v>
      </c>
      <c r="D16" s="35">
        <v>4.2</v>
      </c>
      <c r="E16" s="35">
        <v>13</v>
      </c>
      <c r="F16" s="36">
        <v>0</v>
      </c>
      <c r="G16" s="36">
        <v>0</v>
      </c>
      <c r="H16" s="36">
        <v>0</v>
      </c>
      <c r="I16" s="36">
        <v>0</v>
      </c>
      <c r="J16" s="31">
        <f t="shared" si="0"/>
        <v>0</v>
      </c>
      <c r="K16" s="31">
        <f t="shared" si="1"/>
        <v>0</v>
      </c>
      <c r="L16" s="31">
        <f t="shared" si="2"/>
        <v>0</v>
      </c>
      <c r="M16" s="5">
        <f t="shared" si="3"/>
        <v>0</v>
      </c>
      <c r="N16" s="5">
        <f t="shared" si="4"/>
        <v>0</v>
      </c>
      <c r="O16" s="5">
        <f t="shared" si="5"/>
        <v>0</v>
      </c>
      <c r="P16" s="9">
        <f t="shared" si="6"/>
        <v>0</v>
      </c>
    </row>
    <row r="17" spans="1:16" x14ac:dyDescent="0.25">
      <c r="A17" s="42" t="s">
        <v>11</v>
      </c>
      <c r="B17" s="35">
        <v>11.3</v>
      </c>
      <c r="C17" s="35">
        <v>7.2</v>
      </c>
      <c r="D17" s="35">
        <v>3.7</v>
      </c>
      <c r="E17" s="35">
        <v>11.6</v>
      </c>
      <c r="F17" s="36">
        <v>0</v>
      </c>
      <c r="G17" s="36">
        <v>0</v>
      </c>
      <c r="H17" s="36">
        <v>0</v>
      </c>
      <c r="I17" s="36">
        <v>0</v>
      </c>
      <c r="J17" s="31">
        <f t="shared" si="0"/>
        <v>0</v>
      </c>
      <c r="K17" s="31">
        <f t="shared" si="1"/>
        <v>0</v>
      </c>
      <c r="L17" s="31">
        <f t="shared" si="2"/>
        <v>0</v>
      </c>
      <c r="M17" s="5">
        <f t="shared" si="3"/>
        <v>0</v>
      </c>
      <c r="N17" s="5">
        <f t="shared" si="4"/>
        <v>0</v>
      </c>
      <c r="O17" s="5">
        <f t="shared" si="5"/>
        <v>0</v>
      </c>
      <c r="P17" s="9">
        <f t="shared" si="6"/>
        <v>0</v>
      </c>
    </row>
    <row r="18" spans="1:16" x14ac:dyDescent="0.25">
      <c r="A18" s="81" t="s">
        <v>12</v>
      </c>
      <c r="B18" s="37">
        <v>0.3</v>
      </c>
      <c r="C18" s="37">
        <v>0.13</v>
      </c>
      <c r="D18" s="37">
        <v>0.05</v>
      </c>
      <c r="E18" s="37">
        <v>0.33</v>
      </c>
      <c r="F18" s="36">
        <v>0</v>
      </c>
      <c r="G18" s="36">
        <v>0</v>
      </c>
      <c r="H18" s="52"/>
      <c r="I18" s="36">
        <v>0</v>
      </c>
      <c r="J18" s="31">
        <f t="shared" si="0"/>
        <v>0</v>
      </c>
      <c r="K18" s="6"/>
      <c r="L18" s="6"/>
      <c r="M18" s="5">
        <f t="shared" si="3"/>
        <v>0</v>
      </c>
      <c r="N18" s="5">
        <f t="shared" si="4"/>
        <v>0</v>
      </c>
      <c r="O18" s="6"/>
      <c r="P18" s="9">
        <f>I18*E18</f>
        <v>0</v>
      </c>
    </row>
    <row r="19" spans="1:16" ht="24" x14ac:dyDescent="0.25">
      <c r="A19" s="81" t="s">
        <v>47</v>
      </c>
      <c r="B19" s="37">
        <v>0.7</v>
      </c>
      <c r="C19" s="37">
        <v>0.48</v>
      </c>
      <c r="D19" s="37">
        <v>0.23</v>
      </c>
      <c r="E19" s="37">
        <v>0.77</v>
      </c>
      <c r="F19" s="36">
        <v>0</v>
      </c>
      <c r="G19" s="36">
        <v>0</v>
      </c>
      <c r="H19" s="52"/>
      <c r="I19" s="36">
        <v>0</v>
      </c>
      <c r="J19" s="31">
        <f t="shared" si="0"/>
        <v>0</v>
      </c>
      <c r="K19" s="6"/>
      <c r="L19" s="6"/>
      <c r="M19" s="5">
        <f t="shared" si="3"/>
        <v>0</v>
      </c>
      <c r="N19" s="5">
        <f t="shared" si="4"/>
        <v>0</v>
      </c>
      <c r="O19" s="6"/>
      <c r="P19" s="9">
        <f>I19*E19</f>
        <v>0</v>
      </c>
    </row>
    <row r="20" spans="1:16" ht="24" x14ac:dyDescent="0.25">
      <c r="A20" s="81" t="s">
        <v>48</v>
      </c>
      <c r="B20" s="37">
        <v>2.5499999999999998</v>
      </c>
      <c r="C20" s="37">
        <v>1.73</v>
      </c>
      <c r="D20" s="37">
        <v>0.84</v>
      </c>
      <c r="E20" s="37">
        <v>2.72</v>
      </c>
      <c r="F20" s="36">
        <v>0</v>
      </c>
      <c r="G20" s="36">
        <v>0</v>
      </c>
      <c r="H20" s="52"/>
      <c r="I20" s="36">
        <v>0</v>
      </c>
      <c r="J20" s="31">
        <f t="shared" si="0"/>
        <v>0</v>
      </c>
      <c r="K20" s="6"/>
      <c r="L20" s="6"/>
      <c r="M20" s="5">
        <f t="shared" si="3"/>
        <v>0</v>
      </c>
      <c r="N20" s="5">
        <f t="shared" si="4"/>
        <v>0</v>
      </c>
      <c r="O20" s="6"/>
      <c r="P20" s="9">
        <f>I20*E20</f>
        <v>0</v>
      </c>
    </row>
    <row r="21" spans="1:16" ht="15.75" customHeight="1" x14ac:dyDescent="0.25">
      <c r="A21" s="98" t="s">
        <v>46</v>
      </c>
      <c r="B21" s="99"/>
      <c r="C21" s="99"/>
      <c r="D21" s="99"/>
      <c r="E21" s="38">
        <v>2</v>
      </c>
      <c r="F21" s="52"/>
      <c r="G21" s="52"/>
      <c r="H21" s="52"/>
      <c r="I21" s="36">
        <v>0</v>
      </c>
      <c r="J21" s="4"/>
      <c r="K21" s="4"/>
      <c r="L21" s="4"/>
      <c r="M21" s="4"/>
      <c r="N21" s="4"/>
      <c r="O21" s="4"/>
      <c r="P21" s="9">
        <f>I21*E21</f>
        <v>0</v>
      </c>
    </row>
    <row r="22" spans="1:16" ht="15.75" customHeight="1" x14ac:dyDescent="0.25">
      <c r="A22" s="98" t="s">
        <v>41</v>
      </c>
      <c r="B22" s="99"/>
      <c r="C22" s="99"/>
      <c r="D22" s="99"/>
      <c r="E22" s="38">
        <v>2.5</v>
      </c>
      <c r="F22" s="52"/>
      <c r="G22" s="52"/>
      <c r="H22" s="52"/>
      <c r="I22" s="36">
        <v>0</v>
      </c>
      <c r="J22" s="4"/>
      <c r="K22" s="4"/>
      <c r="L22" s="4"/>
      <c r="M22" s="4"/>
      <c r="N22" s="4"/>
      <c r="O22" s="4"/>
      <c r="P22" s="9">
        <f t="shared" ref="P22:P30" si="7">I22*E22</f>
        <v>0</v>
      </c>
    </row>
    <row r="23" spans="1:16" ht="15.75" customHeight="1" x14ac:dyDescent="0.25">
      <c r="A23" s="98" t="s">
        <v>42</v>
      </c>
      <c r="B23" s="99"/>
      <c r="C23" s="99"/>
      <c r="D23" s="99"/>
      <c r="E23" s="38">
        <v>3</v>
      </c>
      <c r="F23" s="52"/>
      <c r="G23" s="52"/>
      <c r="H23" s="52"/>
      <c r="I23" s="36">
        <v>0</v>
      </c>
      <c r="J23" s="4"/>
      <c r="K23" s="4"/>
      <c r="L23" s="4"/>
      <c r="M23" s="4"/>
      <c r="N23" s="4"/>
      <c r="O23" s="4"/>
      <c r="P23" s="9">
        <f t="shared" si="7"/>
        <v>0</v>
      </c>
    </row>
    <row r="24" spans="1:16" ht="15.75" customHeight="1" x14ac:dyDescent="0.25">
      <c r="A24" s="98" t="s">
        <v>43</v>
      </c>
      <c r="B24" s="99"/>
      <c r="C24" s="99"/>
      <c r="D24" s="99"/>
      <c r="E24" s="38">
        <v>3.8</v>
      </c>
      <c r="F24" s="52"/>
      <c r="G24" s="52"/>
      <c r="H24" s="52"/>
      <c r="I24" s="36">
        <v>0</v>
      </c>
      <c r="J24" s="4"/>
      <c r="K24" s="4"/>
      <c r="L24" s="4"/>
      <c r="M24" s="4"/>
      <c r="N24" s="4"/>
      <c r="O24" s="4"/>
      <c r="P24" s="9">
        <f t="shared" si="7"/>
        <v>0</v>
      </c>
    </row>
    <row r="25" spans="1:16" ht="17.25" customHeight="1" x14ac:dyDescent="0.25">
      <c r="A25" s="98" t="s">
        <v>44</v>
      </c>
      <c r="B25" s="99"/>
      <c r="C25" s="99"/>
      <c r="D25" s="99"/>
      <c r="E25" s="38">
        <v>6</v>
      </c>
      <c r="F25" s="52"/>
      <c r="G25" s="52"/>
      <c r="H25" s="52"/>
      <c r="I25" s="36">
        <v>0</v>
      </c>
      <c r="J25" s="4"/>
      <c r="K25" s="4"/>
      <c r="L25" s="4"/>
      <c r="M25" s="4"/>
      <c r="N25" s="4"/>
      <c r="O25" s="4"/>
      <c r="P25" s="9">
        <f t="shared" si="7"/>
        <v>0</v>
      </c>
    </row>
    <row r="26" spans="1:16" ht="15.75" customHeight="1" x14ac:dyDescent="0.25">
      <c r="A26" s="98" t="s">
        <v>45</v>
      </c>
      <c r="B26" s="99"/>
      <c r="C26" s="99"/>
      <c r="D26" s="99"/>
      <c r="E26" s="38">
        <v>6.7</v>
      </c>
      <c r="F26" s="52"/>
      <c r="G26" s="52"/>
      <c r="H26" s="52"/>
      <c r="I26" s="36">
        <v>0</v>
      </c>
      <c r="J26" s="4"/>
      <c r="K26" s="4"/>
      <c r="L26" s="4"/>
      <c r="M26" s="4"/>
      <c r="N26" s="4"/>
      <c r="O26" s="4"/>
      <c r="P26" s="9">
        <f t="shared" si="7"/>
        <v>0</v>
      </c>
    </row>
    <row r="27" spans="1:16" x14ac:dyDescent="0.25">
      <c r="A27" s="100" t="s">
        <v>13</v>
      </c>
      <c r="B27" s="101"/>
      <c r="C27" s="101"/>
      <c r="D27" s="101"/>
      <c r="E27" s="37">
        <v>0.22</v>
      </c>
      <c r="F27" s="52"/>
      <c r="G27" s="52"/>
      <c r="H27" s="52"/>
      <c r="I27" s="36">
        <v>0</v>
      </c>
      <c r="J27" s="4"/>
      <c r="K27" s="4"/>
      <c r="L27" s="4"/>
      <c r="M27" s="4"/>
      <c r="N27" s="4"/>
      <c r="O27" s="4"/>
      <c r="P27" s="9">
        <f t="shared" si="7"/>
        <v>0</v>
      </c>
    </row>
    <row r="28" spans="1:16" ht="24" customHeight="1" x14ac:dyDescent="0.25">
      <c r="A28" s="100" t="s">
        <v>14</v>
      </c>
      <c r="B28" s="101"/>
      <c r="C28" s="101"/>
      <c r="D28" s="101"/>
      <c r="E28" s="37">
        <v>0.52</v>
      </c>
      <c r="F28" s="52"/>
      <c r="G28" s="52"/>
      <c r="H28" s="52"/>
      <c r="I28" s="36">
        <v>0</v>
      </c>
      <c r="J28" s="4"/>
      <c r="K28" s="4"/>
      <c r="L28" s="4"/>
      <c r="M28" s="4"/>
      <c r="N28" s="4"/>
      <c r="O28" s="4"/>
      <c r="P28" s="9">
        <f t="shared" si="7"/>
        <v>0</v>
      </c>
    </row>
    <row r="29" spans="1:16" x14ac:dyDescent="0.25">
      <c r="A29" s="100" t="s">
        <v>15</v>
      </c>
      <c r="B29" s="101"/>
      <c r="C29" s="101"/>
      <c r="D29" s="101"/>
      <c r="E29" s="37">
        <v>0.16</v>
      </c>
      <c r="F29" s="52"/>
      <c r="G29" s="52"/>
      <c r="H29" s="52"/>
      <c r="I29" s="36">
        <v>0</v>
      </c>
      <c r="J29" s="4"/>
      <c r="K29" s="4"/>
      <c r="L29" s="4"/>
      <c r="M29" s="4"/>
      <c r="N29" s="4"/>
      <c r="O29" s="4"/>
      <c r="P29" s="9">
        <f t="shared" si="7"/>
        <v>0</v>
      </c>
    </row>
    <row r="30" spans="1:16" ht="24" customHeight="1" thickBot="1" x14ac:dyDescent="0.3">
      <c r="A30" s="102" t="s">
        <v>16</v>
      </c>
      <c r="B30" s="103"/>
      <c r="C30" s="103"/>
      <c r="D30" s="103"/>
      <c r="E30" s="43">
        <v>0.38</v>
      </c>
      <c r="F30" s="53"/>
      <c r="G30" s="53"/>
      <c r="H30" s="53"/>
      <c r="I30" s="44">
        <v>0</v>
      </c>
      <c r="J30" s="10"/>
      <c r="K30" s="10"/>
      <c r="L30" s="10"/>
      <c r="M30" s="10"/>
      <c r="N30" s="10"/>
      <c r="O30" s="10"/>
      <c r="P30" s="11">
        <f t="shared" si="7"/>
        <v>0</v>
      </c>
    </row>
    <row r="31" spans="1:16" ht="15.75" customHeight="1" thickBot="1" x14ac:dyDescent="0.3">
      <c r="A31" s="28"/>
      <c r="B31" s="86" t="s">
        <v>17</v>
      </c>
      <c r="C31" s="88"/>
      <c r="D31" s="86" t="s">
        <v>18</v>
      </c>
      <c r="E31" s="88"/>
      <c r="F31" s="27"/>
      <c r="G31" s="27"/>
      <c r="H31" s="27"/>
      <c r="I31" s="27"/>
      <c r="J31" s="33"/>
      <c r="K31" s="33"/>
      <c r="L31" s="33"/>
      <c r="M31" s="33"/>
      <c r="N31" s="33"/>
      <c r="O31" s="33"/>
      <c r="P31" s="33"/>
    </row>
    <row r="32" spans="1:16" x14ac:dyDescent="0.25">
      <c r="A32" s="47" t="s">
        <v>19</v>
      </c>
      <c r="B32" s="117">
        <v>1.2E-2</v>
      </c>
      <c r="C32" s="117"/>
      <c r="D32" s="104">
        <v>8.9999999999999993E-3</v>
      </c>
      <c r="E32" s="104"/>
      <c r="F32" s="41">
        <v>0</v>
      </c>
      <c r="G32" s="51"/>
      <c r="H32" s="51"/>
      <c r="I32" s="41">
        <v>0</v>
      </c>
      <c r="J32" s="7">
        <f>B32*F32</f>
        <v>0</v>
      </c>
      <c r="K32" s="34"/>
      <c r="L32" s="34"/>
      <c r="M32" s="34"/>
      <c r="N32" s="34"/>
      <c r="O32" s="34"/>
      <c r="P32" s="8">
        <f>I32*D32</f>
        <v>0</v>
      </c>
    </row>
    <row r="33" spans="1:16" x14ac:dyDescent="0.25">
      <c r="A33" s="48" t="s">
        <v>20</v>
      </c>
      <c r="B33" s="105">
        <v>3.3000000000000002E-2</v>
      </c>
      <c r="C33" s="105"/>
      <c r="D33" s="106">
        <v>1.6E-2</v>
      </c>
      <c r="E33" s="106"/>
      <c r="F33" s="36">
        <v>0</v>
      </c>
      <c r="G33" s="52"/>
      <c r="H33" s="52"/>
      <c r="I33" s="36">
        <v>0</v>
      </c>
      <c r="J33" s="5">
        <f>B33*F33</f>
        <v>0</v>
      </c>
      <c r="K33" s="4"/>
      <c r="L33" s="4"/>
      <c r="M33" s="4"/>
      <c r="N33" s="4"/>
      <c r="O33" s="4"/>
      <c r="P33" s="9">
        <f t="shared" ref="P33:P38" si="8">I33*D33</f>
        <v>0</v>
      </c>
    </row>
    <row r="34" spans="1:16" x14ac:dyDescent="0.25">
      <c r="A34" s="98" t="s">
        <v>21</v>
      </c>
      <c r="B34" s="99"/>
      <c r="C34" s="99"/>
      <c r="D34" s="106">
        <v>6.0000000000000001E-3</v>
      </c>
      <c r="E34" s="106"/>
      <c r="F34" s="52"/>
      <c r="G34" s="52"/>
      <c r="H34" s="52"/>
      <c r="I34" s="36">
        <v>0</v>
      </c>
      <c r="J34" s="4"/>
      <c r="K34" s="4"/>
      <c r="L34" s="4"/>
      <c r="M34" s="4"/>
      <c r="N34" s="4"/>
      <c r="O34" s="4"/>
      <c r="P34" s="9">
        <f t="shared" si="8"/>
        <v>0</v>
      </c>
    </row>
    <row r="35" spans="1:16" ht="15" customHeight="1" x14ac:dyDescent="0.25">
      <c r="A35" s="98" t="s">
        <v>22</v>
      </c>
      <c r="B35" s="99"/>
      <c r="C35" s="99"/>
      <c r="D35" s="106">
        <v>3.0000000000000001E-3</v>
      </c>
      <c r="E35" s="106"/>
      <c r="F35" s="52"/>
      <c r="G35" s="52"/>
      <c r="H35" s="52"/>
      <c r="I35" s="36">
        <v>0</v>
      </c>
      <c r="J35" s="4"/>
      <c r="K35" s="4"/>
      <c r="L35" s="4"/>
      <c r="M35" s="4"/>
      <c r="N35" s="4"/>
      <c r="O35" s="4"/>
      <c r="P35" s="9">
        <f t="shared" si="8"/>
        <v>0</v>
      </c>
    </row>
    <row r="36" spans="1:16" x14ac:dyDescent="0.25">
      <c r="A36" s="98" t="s">
        <v>23</v>
      </c>
      <c r="B36" s="99"/>
      <c r="C36" s="99"/>
      <c r="D36" s="106">
        <v>2.9000000000000001E-2</v>
      </c>
      <c r="E36" s="106"/>
      <c r="F36" s="52"/>
      <c r="G36" s="52"/>
      <c r="H36" s="52"/>
      <c r="I36" s="36">
        <v>0</v>
      </c>
      <c r="J36" s="4"/>
      <c r="K36" s="4"/>
      <c r="L36" s="4"/>
      <c r="M36" s="4"/>
      <c r="N36" s="4"/>
      <c r="O36" s="4"/>
      <c r="P36" s="9">
        <f t="shared" si="8"/>
        <v>0</v>
      </c>
    </row>
    <row r="37" spans="1:16" x14ac:dyDescent="0.25">
      <c r="A37" s="98" t="s">
        <v>24</v>
      </c>
      <c r="B37" s="99"/>
      <c r="C37" s="99"/>
      <c r="D37" s="106">
        <v>1.4E-2</v>
      </c>
      <c r="E37" s="106"/>
      <c r="F37" s="52"/>
      <c r="G37" s="52"/>
      <c r="H37" s="52"/>
      <c r="I37" s="36">
        <v>0</v>
      </c>
      <c r="J37" s="4"/>
      <c r="K37" s="4"/>
      <c r="L37" s="4"/>
      <c r="M37" s="4"/>
      <c r="N37" s="4"/>
      <c r="O37" s="4"/>
      <c r="P37" s="9">
        <f t="shared" si="8"/>
        <v>0</v>
      </c>
    </row>
    <row r="38" spans="1:16" ht="15.75" thickBot="1" x14ac:dyDescent="0.3">
      <c r="A38" s="114" t="s">
        <v>25</v>
      </c>
      <c r="B38" s="115"/>
      <c r="C38" s="115"/>
      <c r="D38" s="116">
        <v>0.03</v>
      </c>
      <c r="E38" s="116"/>
      <c r="F38" s="53"/>
      <c r="G38" s="53"/>
      <c r="H38" s="53"/>
      <c r="I38" s="44">
        <v>0</v>
      </c>
      <c r="J38" s="10"/>
      <c r="K38" s="10"/>
      <c r="L38" s="10"/>
      <c r="M38" s="10"/>
      <c r="N38" s="10"/>
      <c r="O38" s="10"/>
      <c r="P38" s="11">
        <f t="shared" si="8"/>
        <v>0</v>
      </c>
    </row>
    <row r="39" spans="1:16" ht="15.75" thickBot="1" x14ac:dyDescent="0.3">
      <c r="A39" s="17" t="s">
        <v>40</v>
      </c>
      <c r="B39" s="14"/>
      <c r="C39" s="14"/>
      <c r="D39" s="14"/>
      <c r="E39" s="14"/>
      <c r="F39" s="14"/>
      <c r="G39" s="14"/>
      <c r="H39" s="14"/>
      <c r="I39" s="14"/>
      <c r="J39" s="45">
        <f t="shared" ref="J39:P39" si="9">SUM(J6:J38)</f>
        <v>0</v>
      </c>
      <c r="K39" s="46">
        <f t="shared" si="9"/>
        <v>0</v>
      </c>
      <c r="L39" s="46">
        <f t="shared" si="9"/>
        <v>0</v>
      </c>
      <c r="M39" s="46">
        <f t="shared" si="9"/>
        <v>0</v>
      </c>
      <c r="N39" s="46">
        <f t="shared" si="9"/>
        <v>0</v>
      </c>
      <c r="O39" s="46">
        <f t="shared" si="9"/>
        <v>0</v>
      </c>
      <c r="P39" s="46">
        <f t="shared" si="9"/>
        <v>0</v>
      </c>
    </row>
    <row r="40" spans="1:16" ht="15.75" thickBot="1" x14ac:dyDescent="0.3">
      <c r="J40" s="1"/>
      <c r="K40" s="1"/>
      <c r="L40" s="1"/>
      <c r="M40" s="1"/>
      <c r="N40" s="1"/>
      <c r="O40" s="1"/>
      <c r="P40" s="32"/>
    </row>
    <row r="41" spans="1:16" ht="15.75" thickBot="1" x14ac:dyDescent="0.3">
      <c r="A41" s="112" t="s">
        <v>39</v>
      </c>
      <c r="B41" s="113"/>
      <c r="C41" s="113"/>
      <c r="D41" s="41">
        <v>1200</v>
      </c>
      <c r="E41" s="49" t="s">
        <v>36</v>
      </c>
      <c r="F41" s="29"/>
      <c r="G41" s="29"/>
      <c r="H41" s="29"/>
      <c r="I41" s="29"/>
      <c r="J41" s="29"/>
      <c r="K41" s="29"/>
      <c r="L41" s="29"/>
    </row>
    <row r="42" spans="1:16" ht="15.75" thickBot="1" x14ac:dyDescent="0.3">
      <c r="A42" s="108" t="s">
        <v>49</v>
      </c>
      <c r="B42" s="109"/>
      <c r="C42" s="109"/>
      <c r="D42" s="55">
        <v>0</v>
      </c>
      <c r="E42" s="16" t="s">
        <v>37</v>
      </c>
      <c r="F42" s="12"/>
      <c r="G42" s="20">
        <f>(D41*0.000375-0.1375)*D42</f>
        <v>0</v>
      </c>
      <c r="H42" s="30"/>
      <c r="I42" s="29"/>
      <c r="J42" s="29"/>
      <c r="K42" s="29"/>
      <c r="L42" s="29"/>
    </row>
    <row r="43" spans="1:16" ht="15.75" thickBot="1" x14ac:dyDescent="0.3">
      <c r="A43" s="108" t="s">
        <v>51</v>
      </c>
      <c r="B43" s="109"/>
      <c r="C43" s="109"/>
      <c r="D43" s="54">
        <v>2</v>
      </c>
      <c r="E43" s="16" t="s">
        <v>50</v>
      </c>
      <c r="F43" s="12"/>
      <c r="G43" s="19"/>
      <c r="H43" s="30"/>
      <c r="I43" s="29"/>
      <c r="J43" s="29"/>
      <c r="K43" s="29"/>
      <c r="L43" s="29"/>
    </row>
    <row r="44" spans="1:16" ht="15.75" thickBot="1" x14ac:dyDescent="0.3">
      <c r="A44" s="110" t="s">
        <v>38</v>
      </c>
      <c r="B44" s="111"/>
      <c r="C44" s="111"/>
      <c r="D44" s="56">
        <v>0</v>
      </c>
      <c r="E44" s="50" t="s">
        <v>37</v>
      </c>
      <c r="F44" s="15"/>
      <c r="G44" s="20">
        <f>D41/2*D44/1000</f>
        <v>0</v>
      </c>
      <c r="H44" s="30"/>
      <c r="I44" s="29"/>
      <c r="J44" s="29"/>
      <c r="K44" s="29"/>
      <c r="L44" s="29"/>
    </row>
    <row r="45" spans="1:16" ht="15.75" thickBot="1" x14ac:dyDescent="0.3">
      <c r="A45" s="17" t="s">
        <v>57</v>
      </c>
      <c r="B45" s="14"/>
      <c r="C45" s="14"/>
      <c r="D45" s="14"/>
      <c r="E45" s="14"/>
      <c r="F45" s="13"/>
      <c r="G45" s="18">
        <f>G42+G44</f>
        <v>0</v>
      </c>
      <c r="H45" s="14"/>
      <c r="I45" s="14"/>
      <c r="J45" s="14"/>
      <c r="K45" s="14"/>
      <c r="L45" s="14"/>
    </row>
    <row r="46" spans="1:16" ht="15.75" thickBot="1" x14ac:dyDescent="0.3"/>
    <row r="47" spans="1:16" x14ac:dyDescent="0.25">
      <c r="A47" s="73" t="s">
        <v>54</v>
      </c>
      <c r="B47" s="74"/>
      <c r="C47" s="74"/>
      <c r="D47" s="74"/>
      <c r="E47" s="75"/>
      <c r="F47" s="22"/>
      <c r="G47" s="78">
        <v>0</v>
      </c>
      <c r="H47" s="22"/>
      <c r="I47" s="22"/>
      <c r="J47" s="22"/>
      <c r="K47" s="22"/>
      <c r="L47" s="22"/>
    </row>
    <row r="48" spans="1:16" x14ac:dyDescent="0.25">
      <c r="A48" s="21" t="s">
        <v>52</v>
      </c>
      <c r="B48" s="22"/>
      <c r="C48" s="22"/>
      <c r="D48" s="22"/>
      <c r="E48" s="23"/>
      <c r="F48" s="22"/>
      <c r="G48" s="79">
        <v>0</v>
      </c>
      <c r="H48" s="22"/>
      <c r="I48" s="22"/>
      <c r="J48" s="22"/>
      <c r="K48" s="22"/>
      <c r="L48" s="22"/>
    </row>
    <row r="49" spans="1:12" x14ac:dyDescent="0.25">
      <c r="A49" s="76" t="s">
        <v>55</v>
      </c>
      <c r="B49" s="72"/>
      <c r="C49" s="72"/>
      <c r="D49" s="72"/>
      <c r="E49" s="77"/>
      <c r="F49" s="22"/>
      <c r="G49" s="79">
        <v>0</v>
      </c>
      <c r="H49" s="22"/>
      <c r="I49" s="22"/>
      <c r="J49" s="22"/>
      <c r="K49" s="22"/>
      <c r="L49" s="22"/>
    </row>
    <row r="50" spans="1:12" x14ac:dyDescent="0.25">
      <c r="A50" s="21" t="s">
        <v>53</v>
      </c>
      <c r="B50" s="22"/>
      <c r="C50" s="22"/>
      <c r="D50" s="22"/>
      <c r="E50" s="23"/>
      <c r="F50" s="22"/>
      <c r="G50" s="79">
        <v>0</v>
      </c>
      <c r="H50" s="22"/>
      <c r="I50" s="22"/>
      <c r="J50" s="22"/>
      <c r="K50" s="22"/>
      <c r="L50" s="22"/>
    </row>
    <row r="51" spans="1:12" x14ac:dyDescent="0.25">
      <c r="A51" s="76" t="s">
        <v>56</v>
      </c>
      <c r="B51" s="72"/>
      <c r="C51" s="72"/>
      <c r="D51" s="72"/>
      <c r="E51" s="77"/>
      <c r="F51" s="22"/>
      <c r="G51" s="79">
        <v>0</v>
      </c>
      <c r="H51" s="22"/>
      <c r="I51" s="22"/>
      <c r="J51" s="22"/>
      <c r="K51" s="22"/>
      <c r="L51" s="22"/>
    </row>
    <row r="52" spans="1:12" ht="15.75" thickBot="1" x14ac:dyDescent="0.3">
      <c r="A52" s="24" t="s">
        <v>59</v>
      </c>
      <c r="B52" s="25"/>
      <c r="C52" s="25"/>
      <c r="D52" s="25"/>
      <c r="E52" s="26"/>
      <c r="F52" s="22"/>
      <c r="G52" s="80">
        <v>0</v>
      </c>
      <c r="H52" s="22"/>
      <c r="I52" s="22"/>
      <c r="J52" s="22"/>
      <c r="K52" s="22"/>
      <c r="L52" s="22"/>
    </row>
    <row r="53" spans="1:12" ht="15.75" thickBot="1" x14ac:dyDescent="0.3">
      <c r="A53" s="17" t="s">
        <v>58</v>
      </c>
      <c r="B53" s="14"/>
      <c r="C53" s="14"/>
      <c r="D53" s="14"/>
      <c r="E53" s="14"/>
      <c r="F53" s="14"/>
      <c r="G53" s="46">
        <f>SUM(G47:G52)</f>
        <v>0</v>
      </c>
      <c r="H53" s="14"/>
      <c r="I53" s="14"/>
      <c r="J53" s="14"/>
      <c r="K53" s="14"/>
      <c r="L53" s="14"/>
    </row>
    <row r="54" spans="1:12" ht="15.75" thickBot="1" x14ac:dyDescent="0.3"/>
    <row r="55" spans="1:12" s="57" customFormat="1" ht="19.5" thickBot="1" x14ac:dyDescent="0.35">
      <c r="A55" s="66" t="s">
        <v>64</v>
      </c>
      <c r="B55" s="60">
        <f>J39+K39+L39+N39+G45+G53</f>
        <v>0</v>
      </c>
      <c r="C55" s="61" t="s">
        <v>66</v>
      </c>
    </row>
    <row r="56" spans="1:12" s="57" customFormat="1" ht="18.75" x14ac:dyDescent="0.3">
      <c r="A56" s="67" t="s">
        <v>65</v>
      </c>
      <c r="B56" s="68">
        <f>M39+O39+P39</f>
        <v>0</v>
      </c>
      <c r="C56" s="69" t="s">
        <v>66</v>
      </c>
    </row>
    <row r="57" spans="1:12" s="57" customFormat="1" ht="18.75" x14ac:dyDescent="0.3">
      <c r="A57" s="70" t="s">
        <v>67</v>
      </c>
      <c r="B57" s="62">
        <f>B56/D43</f>
        <v>0</v>
      </c>
      <c r="C57" s="71" t="s">
        <v>37</v>
      </c>
      <c r="D57" s="59"/>
      <c r="E57" s="58"/>
    </row>
    <row r="58" spans="1:12" ht="19.5" thickBot="1" x14ac:dyDescent="0.35">
      <c r="A58" s="63" t="s">
        <v>69</v>
      </c>
      <c r="B58" s="64">
        <f>D43</f>
        <v>2</v>
      </c>
      <c r="C58" s="65" t="s">
        <v>68</v>
      </c>
    </row>
  </sheetData>
  <mergeCells count="49">
    <mergeCell ref="O4:O5"/>
    <mergeCell ref="J2:P2"/>
    <mergeCell ref="J3:P3"/>
    <mergeCell ref="A43:C43"/>
    <mergeCell ref="A44:C44"/>
    <mergeCell ref="A41:C41"/>
    <mergeCell ref="A42:C42"/>
    <mergeCell ref="A38:C38"/>
    <mergeCell ref="D38:E38"/>
    <mergeCell ref="A35:C35"/>
    <mergeCell ref="D35:E35"/>
    <mergeCell ref="A36:C36"/>
    <mergeCell ref="D36:E36"/>
    <mergeCell ref="A37:C37"/>
    <mergeCell ref="D37:E37"/>
    <mergeCell ref="B32:C32"/>
    <mergeCell ref="D32:E32"/>
    <mergeCell ref="B33:C33"/>
    <mergeCell ref="D33:E33"/>
    <mergeCell ref="A34:C34"/>
    <mergeCell ref="D34:E34"/>
    <mergeCell ref="A27:D27"/>
    <mergeCell ref="A28:D28"/>
    <mergeCell ref="A29:D29"/>
    <mergeCell ref="A30:D30"/>
    <mergeCell ref="B31:C31"/>
    <mergeCell ref="D31:E31"/>
    <mergeCell ref="A26:D26"/>
    <mergeCell ref="A21:D21"/>
    <mergeCell ref="A22:D22"/>
    <mergeCell ref="A23:D23"/>
    <mergeCell ref="A24:D24"/>
    <mergeCell ref="A25:D25"/>
    <mergeCell ref="A1:P1"/>
    <mergeCell ref="A2:A5"/>
    <mergeCell ref="B4:B5"/>
    <mergeCell ref="E4:E5"/>
    <mergeCell ref="B3:E3"/>
    <mergeCell ref="C4:D4"/>
    <mergeCell ref="J4:J5"/>
    <mergeCell ref="M4:N4"/>
    <mergeCell ref="B2:E2"/>
    <mergeCell ref="G2:G5"/>
    <mergeCell ref="F2:F5"/>
    <mergeCell ref="H2:H5"/>
    <mergeCell ref="L4:L5"/>
    <mergeCell ref="K4:K5"/>
    <mergeCell ref="I2:I5"/>
    <mergeCell ref="P4:P5"/>
  </mergeCells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Düngeranfall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2024-11-20T08:49:07Z</dcterms:modified>
</cp:coreProperties>
</file>